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sjo10\Desktop\"/>
    </mc:Choice>
  </mc:AlternateContent>
  <xr:revisionPtr revIDLastSave="0" documentId="8_{8ADC115C-D089-429D-82AD-F16476722E92}" xr6:coauthVersionLast="41" xr6:coauthVersionMax="41" xr10:uidLastSave="{00000000-0000-0000-0000-000000000000}"/>
  <bookViews>
    <workbookView xWindow="435" yWindow="4845" windowWidth="33315" windowHeight="141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B41" i="1" s="1"/>
  <c r="B39" i="1" l="1"/>
  <c r="B40" i="1" s="1"/>
</calcChain>
</file>

<file path=xl/sharedStrings.xml><?xml version="1.0" encoding="utf-8"?>
<sst xmlns="http://schemas.openxmlformats.org/spreadsheetml/2006/main" count="48" uniqueCount="47">
  <si>
    <t>Hydraulisk brunn för reduktion av dagvattentaxan</t>
  </si>
  <si>
    <t>Beräkningen gäller för fastigheten:</t>
  </si>
  <si>
    <t>Fastighetsbeteckning</t>
  </si>
  <si>
    <t>Beräkning av utloppsyta för strypt utlopp från utjämningsmagasin</t>
  </si>
  <si>
    <t>Beräkningsmodell granskad och godkänd som dimensioneringsunderlag vid anslutning till UMEVA</t>
  </si>
  <si>
    <t>Utskriven beräkning lämnas tillsammans med servisanmälan och situationsplan.</t>
  </si>
  <si>
    <t>- Utloppsflödet bestäms till 30% av Q,dim (30% är övre gränsen för att erhålla reduktion av brukningstaxa § 11.1.e)</t>
  </si>
  <si>
    <t>- Flöden överstigande q,dim bräddas</t>
  </si>
  <si>
    <t>- Skarpkantat inlopp och utlopp (förlustkoefficienter låsta till 1,00)</t>
  </si>
  <si>
    <t>Användarinstruktion:</t>
  </si>
  <si>
    <r>
      <t xml:space="preserve">1) Fyll i dimensionerande flöde </t>
    </r>
    <r>
      <rPr>
        <u/>
        <sz val="10"/>
        <rFont val="Arial"/>
        <family val="2"/>
      </rPr>
      <t>Q</t>
    </r>
    <r>
      <rPr>
        <u/>
        <vertAlign val="subscript"/>
        <sz val="10"/>
        <rFont val="Arial"/>
        <family val="2"/>
      </rPr>
      <t>dim</t>
    </r>
    <r>
      <rPr>
        <sz val="10"/>
        <rFont val="Arial"/>
        <family val="2"/>
      </rPr>
      <t xml:space="preserve"> i liter per sekund och dämningshöjd </t>
    </r>
    <r>
      <rPr>
        <u/>
        <sz val="10"/>
        <rFont val="Arial"/>
        <family val="2"/>
      </rPr>
      <t>h</t>
    </r>
    <r>
      <rPr>
        <sz val="10"/>
        <rFont val="Arial"/>
        <family val="2"/>
      </rPr>
      <t xml:space="preserve"> i meter</t>
    </r>
  </si>
  <si>
    <t xml:space="preserve">3) Utloppsdiameter utföres ej mindre än &lt; 75 mm. Begränsning får ej påverka utjämningsmagasinets storlek, utan </t>
  </si>
  <si>
    <r>
      <t xml:space="preserve">    byggs efter erhållen volym och utloppsdiameter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75 mm enligt beräkningsmodellen.</t>
    </r>
  </si>
  <si>
    <t>Ekvationen:</t>
  </si>
  <si>
    <t>varav:</t>
  </si>
  <si>
    <t>A =</t>
  </si>
  <si>
    <t>Yta för utloppsflöde</t>
  </si>
  <si>
    <r>
      <t>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</si>
  <si>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Q</t>
    </r>
    <r>
      <rPr>
        <vertAlign val="subscript"/>
        <sz val="10"/>
        <rFont val="Arial"/>
        <family val="2"/>
      </rPr>
      <t>dim</t>
    </r>
    <r>
      <rPr>
        <sz val="10"/>
        <rFont val="Arial"/>
        <family val="2"/>
      </rPr>
      <t xml:space="preserve"> =</t>
    </r>
  </si>
  <si>
    <t>Dimensionerande flöde</t>
  </si>
  <si>
    <t>[l/s]</t>
  </si>
  <si>
    <t>h =</t>
  </si>
  <si>
    <t>Dämningshöjd</t>
  </si>
  <si>
    <t>[m]</t>
  </si>
  <si>
    <t xml:space="preserve">g = </t>
  </si>
  <si>
    <t>Tyngdacceleration</t>
  </si>
  <si>
    <r>
      <t>9,81 [m/s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</si>
  <si>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z</t>
    </r>
    <r>
      <rPr>
        <sz val="10"/>
        <rFont val="Arial"/>
        <family val="2"/>
      </rPr>
      <t xml:space="preserve"> =</t>
    </r>
  </si>
  <si>
    <t>Förlustkoefficienter</t>
  </si>
  <si>
    <t>[-]</t>
  </si>
  <si>
    <t>INDATA:</t>
  </si>
  <si>
    <r>
      <t>Q</t>
    </r>
    <r>
      <rPr>
        <vertAlign val="subscript"/>
        <sz val="10"/>
        <rFont val="Arial"/>
        <family val="2"/>
      </rPr>
      <t>dim</t>
    </r>
  </si>
  <si>
    <t>l/s</t>
  </si>
  <si>
    <t>Dämningshöjd h</t>
  </si>
  <si>
    <t>m</t>
  </si>
  <si>
    <t>RESULTAT:</t>
  </si>
  <si>
    <r>
      <t>Q</t>
    </r>
    <r>
      <rPr>
        <b/>
        <vertAlign val="subscript"/>
        <sz val="10"/>
        <rFont val="Arial"/>
        <family val="2"/>
      </rPr>
      <t xml:space="preserve">ut </t>
    </r>
    <r>
      <rPr>
        <b/>
        <sz val="10"/>
        <rFont val="Arial"/>
        <family val="2"/>
      </rPr>
      <t>(30% av Q</t>
    </r>
    <r>
      <rPr>
        <b/>
        <vertAlign val="subscript"/>
        <sz val="10"/>
        <rFont val="Arial"/>
        <family val="2"/>
      </rPr>
      <t>dim</t>
    </r>
    <r>
      <rPr>
        <b/>
        <sz val="10"/>
        <rFont val="Arial"/>
        <family val="2"/>
      </rPr>
      <t>)</t>
    </r>
  </si>
  <si>
    <t>Utloppsyta</t>
  </si>
  <si>
    <r>
      <t>m</t>
    </r>
    <r>
      <rPr>
        <b/>
        <vertAlign val="superscript"/>
        <sz val="10"/>
        <rFont val="Arial"/>
        <family val="2"/>
      </rPr>
      <t>2</t>
    </r>
  </si>
  <si>
    <t>Diameter</t>
  </si>
  <si>
    <t>mm</t>
  </si>
  <si>
    <t>Volym utjämningsmag.</t>
  </si>
  <si>
    <r>
      <t>m</t>
    </r>
    <r>
      <rPr>
        <b/>
        <vertAlign val="superscript"/>
        <sz val="10"/>
        <rFont val="Arial"/>
        <family val="2"/>
      </rPr>
      <t>3</t>
    </r>
  </si>
  <si>
    <t>..</t>
  </si>
  <si>
    <t xml:space="preserve">   För arealer understigande 10 000 m2 godtas att sannolik regnintensitet sätts till 0,013 l/s m2 (0,8 mm/min)</t>
  </si>
  <si>
    <t xml:space="preserve">- Sannolikt regnvattenflöde beräknas för varaktigheten 10 minuter och frekvensen en gång på fem år. </t>
  </si>
  <si>
    <t>2) Resultat visas i grönt fält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</si>
</sst>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u/>
      <sz val="14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4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1" xfId="0" applyFont="1" applyBorder="1" applyProtection="1"/>
    <xf numFmtId="0" fontId="2" fillId="0" borderId="2" xfId="0" applyFont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Border="1" applyProtection="1"/>
    <xf numFmtId="0" fontId="2" fillId="0" borderId="0" xfId="0" applyFont="1" applyBorder="1" applyProtection="1"/>
    <xf numFmtId="0" fontId="4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2" fillId="0" borderId="0" xfId="0" quotePrefix="1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3" fillId="0" borderId="0" xfId="0" applyFont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3" borderId="0" xfId="0" applyFont="1" applyFill="1" applyBorder="1" applyProtection="1"/>
    <xf numFmtId="0" fontId="2" fillId="3" borderId="0" xfId="0" applyFont="1" applyFill="1" applyBorder="1" applyProtection="1">
      <protection locked="0"/>
    </xf>
    <xf numFmtId="0" fontId="2" fillId="0" borderId="0" xfId="0" applyFont="1" applyFill="1" applyBorder="1" applyProtection="1"/>
    <xf numFmtId="0" fontId="13" fillId="0" borderId="0" xfId="0" applyFont="1" applyFill="1" applyBorder="1" applyProtection="1"/>
    <xf numFmtId="0" fontId="3" fillId="4" borderId="0" xfId="0" applyFont="1" applyFill="1" applyBorder="1" applyProtection="1"/>
    <xf numFmtId="164" fontId="3" fillId="4" borderId="0" xfId="0" applyNumberFormat="1" applyFont="1" applyFill="1" applyBorder="1" applyProtection="1"/>
    <xf numFmtId="0" fontId="3" fillId="5" borderId="0" xfId="0" applyFont="1" applyFill="1" applyBorder="1" applyProtection="1"/>
    <xf numFmtId="165" fontId="3" fillId="5" borderId="0" xfId="0" applyNumberFormat="1" applyFont="1" applyFill="1" applyBorder="1" applyProtection="1"/>
    <xf numFmtId="164" fontId="3" fillId="5" borderId="0" xfId="0" applyNumberFormat="1" applyFont="1" applyFill="1" applyBorder="1" applyProtection="1"/>
    <xf numFmtId="0" fontId="3" fillId="6" borderId="0" xfId="0" applyFont="1" applyFill="1" applyBorder="1" applyProtection="1"/>
    <xf numFmtId="164" fontId="3" fillId="6" borderId="0" xfId="0" applyNumberFormat="1" applyFont="1" applyFill="1" applyBorder="1" applyProtection="1"/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20</xdr:row>
          <xdr:rowOff>22860</xdr:rowOff>
        </xdr:from>
        <xdr:to>
          <xdr:col>3</xdr:col>
          <xdr:colOff>0</xdr:colOff>
          <xdr:row>24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361950</xdr:colOff>
      <xdr:row>19</xdr:row>
      <xdr:rowOff>180975</xdr:rowOff>
    </xdr:from>
    <xdr:to>
      <xdr:col>10</xdr:col>
      <xdr:colOff>561975</xdr:colOff>
      <xdr:row>37</xdr:row>
      <xdr:rowOff>57150</xdr:rowOff>
    </xdr:to>
    <xdr:pic>
      <xdr:nvPicPr>
        <xdr:cNvPr id="5" name="Picture 15" descr="Bild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552825"/>
          <a:ext cx="4343400" cy="340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2</xdr:col>
      <xdr:colOff>139700</xdr:colOff>
      <xdr:row>2</xdr:row>
      <xdr:rowOff>104775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25400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A4" sqref="A4"/>
    </sheetView>
  </sheetViews>
  <sheetFormatPr defaultRowHeight="14.4" x14ac:dyDescent="0.3"/>
  <cols>
    <col min="1" max="1" width="28.33203125" customWidth="1"/>
    <col min="6" max="6" width="25.5546875" customWidth="1"/>
  </cols>
  <sheetData>
    <row r="1" spans="1:11" ht="17.399999999999999" x14ac:dyDescent="0.3">
      <c r="F1" s="1" t="s">
        <v>0</v>
      </c>
      <c r="G1" s="2"/>
      <c r="H1" s="2"/>
      <c r="I1" s="2"/>
      <c r="J1" s="2"/>
      <c r="K1" s="2"/>
    </row>
    <row r="2" spans="1:11" ht="17.399999999999999" x14ac:dyDescent="0.3">
      <c r="F2" s="1"/>
      <c r="G2" s="2"/>
      <c r="H2" s="2"/>
      <c r="I2" s="2"/>
      <c r="J2" s="2"/>
      <c r="K2" s="2"/>
    </row>
    <row r="3" spans="1:11" x14ac:dyDescent="0.3">
      <c r="F3" s="3" t="s">
        <v>1</v>
      </c>
      <c r="G3" s="4"/>
      <c r="H3" s="5"/>
      <c r="I3" s="5"/>
      <c r="J3" s="6"/>
      <c r="K3" s="2"/>
    </row>
    <row r="4" spans="1:11" x14ac:dyDescent="0.3">
      <c r="F4" s="7"/>
      <c r="G4" s="8"/>
      <c r="H4" s="9" t="s">
        <v>2</v>
      </c>
      <c r="I4" s="10"/>
      <c r="J4" s="10"/>
      <c r="K4" s="2"/>
    </row>
    <row r="5" spans="1:11" ht="17.399999999999999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6" x14ac:dyDescent="0.3">
      <c r="A6" s="1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12" t="s">
        <v>4</v>
      </c>
      <c r="B7" s="12"/>
      <c r="C7" s="12"/>
      <c r="D7" s="12"/>
      <c r="E7" s="12"/>
      <c r="F7" s="12"/>
      <c r="G7" s="13"/>
      <c r="H7" s="13"/>
      <c r="I7" s="14"/>
      <c r="J7" s="12"/>
      <c r="K7" s="12"/>
    </row>
    <row r="8" spans="1:11" x14ac:dyDescent="0.3">
      <c r="A8" s="12" t="s">
        <v>5</v>
      </c>
      <c r="B8" s="12"/>
      <c r="C8" s="12"/>
      <c r="D8" s="12"/>
      <c r="E8" s="12"/>
      <c r="F8" s="12"/>
      <c r="G8" s="13"/>
      <c r="H8" s="15"/>
      <c r="I8" s="12"/>
      <c r="J8" s="12"/>
      <c r="K8" s="12"/>
    </row>
    <row r="9" spans="1:1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3">
      <c r="A10" s="2"/>
      <c r="B10" s="16" t="s">
        <v>6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/>
      <c r="B11" s="16" t="s">
        <v>7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/>
      <c r="B12" s="16" t="s">
        <v>8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/>
      <c r="B13" s="16" t="s">
        <v>45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"/>
      <c r="B14" s="34" t="s">
        <v>44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/>
      <c r="B15" s="34"/>
      <c r="C15" s="2"/>
      <c r="D15" s="2"/>
      <c r="E15" s="2"/>
      <c r="F15" s="2"/>
      <c r="G15" s="2"/>
      <c r="H15" s="2"/>
      <c r="I15" s="2"/>
      <c r="J15" s="2"/>
      <c r="K15" s="2"/>
    </row>
    <row r="16" spans="1:11" ht="15.6" x14ac:dyDescent="0.35">
      <c r="A16" s="2" t="s">
        <v>9</v>
      </c>
      <c r="B16" s="2" t="s">
        <v>10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"/>
      <c r="B17" s="2" t="s">
        <v>46</v>
      </c>
      <c r="C17" s="2"/>
      <c r="D17" s="17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2" t="s">
        <v>11</v>
      </c>
      <c r="C18" s="2"/>
      <c r="D18" s="17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2" t="s">
        <v>12</v>
      </c>
      <c r="C19" s="2"/>
      <c r="D19" s="17"/>
      <c r="E19" s="2"/>
      <c r="F19" s="2"/>
      <c r="G19" s="2"/>
      <c r="H19" s="2"/>
      <c r="I19" s="2"/>
      <c r="J19" s="2"/>
      <c r="K19" s="2"/>
    </row>
    <row r="20" spans="1:11" x14ac:dyDescent="0.3">
      <c r="A20" s="2"/>
      <c r="B20" s="2"/>
      <c r="C20" s="2"/>
      <c r="D20" s="17"/>
      <c r="E20" s="2"/>
      <c r="F20" s="2"/>
      <c r="G20" s="2"/>
      <c r="H20" s="2"/>
      <c r="I20" s="2"/>
      <c r="J20" s="2"/>
      <c r="K20" s="2"/>
    </row>
    <row r="21" spans="1:1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18"/>
      <c r="E22" s="2"/>
      <c r="F22" s="2"/>
      <c r="G22" s="2"/>
      <c r="H22" s="2"/>
      <c r="I22" s="2"/>
      <c r="J22" s="2"/>
      <c r="K22" s="2"/>
    </row>
    <row r="23" spans="1:11" x14ac:dyDescent="0.3">
      <c r="A23" s="2" t="s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6.2" x14ac:dyDescent="0.3">
      <c r="A27" s="18" t="s">
        <v>14</v>
      </c>
      <c r="B27" s="18" t="s">
        <v>15</v>
      </c>
      <c r="C27" s="2" t="s">
        <v>16</v>
      </c>
      <c r="D27" s="2"/>
      <c r="E27" s="2" t="s">
        <v>17</v>
      </c>
      <c r="F27" s="2"/>
      <c r="G27" s="2"/>
      <c r="H27" s="2"/>
      <c r="I27" s="2"/>
      <c r="J27" s="2"/>
      <c r="K27" s="2"/>
    </row>
    <row r="28" spans="1:11" ht="15.6" x14ac:dyDescent="0.35">
      <c r="A28" s="18"/>
      <c r="B28" s="18" t="s">
        <v>18</v>
      </c>
      <c r="C28" s="2" t="s">
        <v>19</v>
      </c>
      <c r="D28" s="2"/>
      <c r="E28" s="2" t="s">
        <v>20</v>
      </c>
      <c r="F28" s="2"/>
      <c r="G28" s="2"/>
      <c r="H28" s="2"/>
      <c r="I28" s="2"/>
      <c r="J28" s="2"/>
      <c r="K28" s="2"/>
    </row>
    <row r="29" spans="1:11" x14ac:dyDescent="0.3">
      <c r="A29" s="18"/>
      <c r="B29" s="18" t="s">
        <v>21</v>
      </c>
      <c r="C29" s="2" t="s">
        <v>22</v>
      </c>
      <c r="D29" s="2"/>
      <c r="E29" s="2" t="s">
        <v>23</v>
      </c>
      <c r="F29" s="2"/>
      <c r="G29" s="2"/>
      <c r="H29" s="2"/>
      <c r="I29" s="2"/>
      <c r="J29" s="2"/>
      <c r="K29" s="2"/>
    </row>
    <row r="30" spans="1:11" ht="16.2" x14ac:dyDescent="0.3">
      <c r="A30" s="18"/>
      <c r="B30" s="18" t="s">
        <v>24</v>
      </c>
      <c r="C30" s="2" t="s">
        <v>25</v>
      </c>
      <c r="D30" s="2"/>
      <c r="E30" s="2" t="s">
        <v>26</v>
      </c>
      <c r="F30" s="2"/>
      <c r="G30" s="2"/>
      <c r="H30" s="2"/>
      <c r="I30" s="2"/>
      <c r="J30" s="2"/>
      <c r="K30" s="2"/>
    </row>
    <row r="31" spans="1:11" x14ac:dyDescent="0.3">
      <c r="A31" s="2"/>
      <c r="B31" s="19" t="s">
        <v>27</v>
      </c>
      <c r="C31" s="2" t="s">
        <v>28</v>
      </c>
      <c r="D31" s="2"/>
      <c r="E31" s="2" t="s">
        <v>29</v>
      </c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19"/>
      <c r="D32" s="2"/>
      <c r="E32" s="2"/>
      <c r="F32" s="2"/>
      <c r="G32" s="2"/>
      <c r="H32" s="2"/>
      <c r="I32" s="2"/>
      <c r="J32" s="2"/>
      <c r="K32" s="2"/>
    </row>
    <row r="33" spans="1:11" ht="17.399999999999999" x14ac:dyDescent="0.3">
      <c r="A33" s="20" t="s">
        <v>30</v>
      </c>
      <c r="B33" s="8"/>
      <c r="C33" s="8"/>
      <c r="D33" s="2"/>
      <c r="E33" s="2"/>
      <c r="F33" s="2"/>
      <c r="G33" s="2"/>
      <c r="H33" s="2"/>
      <c r="I33" s="2"/>
      <c r="J33" s="2"/>
      <c r="K33" s="2"/>
    </row>
    <row r="34" spans="1:11" ht="15.6" x14ac:dyDescent="0.35">
      <c r="A34" s="21" t="s">
        <v>31</v>
      </c>
      <c r="B34" s="22">
        <v>85</v>
      </c>
      <c r="C34" s="21" t="s">
        <v>32</v>
      </c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3" t="s">
        <v>33</v>
      </c>
      <c r="B35" s="24">
        <v>4</v>
      </c>
      <c r="C35" s="23" t="s">
        <v>34</v>
      </c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5"/>
      <c r="B36" s="25"/>
      <c r="C36" s="25"/>
      <c r="D36" s="2"/>
      <c r="E36" s="2"/>
      <c r="F36" s="2"/>
      <c r="G36" s="2"/>
      <c r="H36" s="2"/>
      <c r="I36" s="2"/>
      <c r="J36" s="2"/>
      <c r="K36" s="2"/>
    </row>
    <row r="37" spans="1:11" ht="17.399999999999999" x14ac:dyDescent="0.3">
      <c r="A37" s="26" t="s">
        <v>35</v>
      </c>
      <c r="B37" s="25"/>
      <c r="C37" s="25"/>
      <c r="D37" s="2"/>
      <c r="E37" s="2"/>
      <c r="F37" s="2"/>
      <c r="G37" s="2"/>
      <c r="H37" s="2"/>
      <c r="I37" s="2"/>
      <c r="J37" s="2"/>
      <c r="K37" s="2"/>
    </row>
    <row r="38" spans="1:11" ht="15.6" x14ac:dyDescent="0.35">
      <c r="A38" s="27" t="s">
        <v>36</v>
      </c>
      <c r="B38" s="28">
        <f>(B34)*0.3</f>
        <v>25.5</v>
      </c>
      <c r="C38" s="27" t="s">
        <v>32</v>
      </c>
      <c r="D38" s="2"/>
      <c r="E38" s="2"/>
      <c r="F38" s="2"/>
      <c r="G38" s="2"/>
      <c r="H38" s="2"/>
      <c r="I38" s="2"/>
      <c r="J38" s="2"/>
      <c r="K38" s="2"/>
    </row>
    <row r="39" spans="1:11" ht="16.2" x14ac:dyDescent="0.3">
      <c r="A39" s="29" t="s">
        <v>37</v>
      </c>
      <c r="B39" s="30">
        <f>(B38/1000)/((2*9.81*B35)^(1/2)*(1/((1+(1+1))^(1/2))))</f>
        <v>4.9856445296618153E-3</v>
      </c>
      <c r="C39" s="29" t="s">
        <v>38</v>
      </c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9" t="s">
        <v>39</v>
      </c>
      <c r="B40" s="31">
        <f>((B39/3.141)^(1/2))*1000*2</f>
        <v>79.681349864844478</v>
      </c>
      <c r="C40" s="29" t="s">
        <v>40</v>
      </c>
      <c r="D40" s="2"/>
      <c r="E40" s="2"/>
      <c r="F40" s="2"/>
      <c r="G40" s="2"/>
      <c r="H40" s="2"/>
      <c r="I40" s="2"/>
      <c r="J40" s="2"/>
      <c r="K40" s="2"/>
    </row>
    <row r="41" spans="1:11" ht="16.2" x14ac:dyDescent="0.3">
      <c r="A41" s="32" t="s">
        <v>41</v>
      </c>
      <c r="B41" s="33">
        <f>((B34/1000)-(B38/1000))*60*15</f>
        <v>53.550000000000011</v>
      </c>
      <c r="C41" s="32" t="s">
        <v>42</v>
      </c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 t="s">
        <v>43</v>
      </c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headerFooter>
    <oddFooter>&amp;RUtskriven från vakin.se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7620</xdr:colOff>
                <xdr:row>20</xdr:row>
                <xdr:rowOff>22860</xdr:rowOff>
              </from>
              <to>
                <xdr:col>3</xdr:col>
                <xdr:colOff>0</xdr:colOff>
                <xdr:row>24</xdr:row>
                <xdr:rowOff>152400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IT &amp; Telefoni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Sjödin</dc:creator>
  <cp:lastModifiedBy>Johan Lars Olov Sjödin</cp:lastModifiedBy>
  <dcterms:created xsi:type="dcterms:W3CDTF">2016-04-18T06:37:53Z</dcterms:created>
  <dcterms:modified xsi:type="dcterms:W3CDTF">2020-01-31T12:57:56Z</dcterms:modified>
</cp:coreProperties>
</file>